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workbookProtection lockStructure="1"/>
  <bookViews>
    <workbookView xWindow="0" yWindow="30" windowWidth="13335" windowHeight="8415"/>
  </bookViews>
  <sheets>
    <sheet name="Instructions" sheetId="4" r:id="rId1"/>
    <sheet name="Editing summary" sheetId="1" r:id="rId2"/>
    <sheet name="Statistics summary" sheetId="2" r:id="rId3"/>
    <sheet name="ESP score" sheetId="3" r:id="rId4"/>
  </sheets>
  <calcPr calcId="145621"/>
</workbook>
</file>

<file path=xl/calcChain.xml><?xml version="1.0" encoding="utf-8"?>
<calcChain xmlns="http://schemas.openxmlformats.org/spreadsheetml/2006/main">
  <c r="B13" i="1" l="1"/>
  <c r="J13" i="1"/>
  <c r="I13" i="1"/>
  <c r="G13" i="1"/>
  <c r="E13" i="1"/>
  <c r="F21" i="1" s="1"/>
  <c r="D13" i="1"/>
  <c r="D8" i="3" s="1"/>
  <c r="C13" i="1"/>
  <c r="D7" i="3" s="1"/>
  <c r="H12" i="1"/>
  <c r="I7" i="2"/>
  <c r="J17" i="2"/>
  <c r="I15" i="2"/>
  <c r="I16" i="2"/>
  <c r="H15" i="2"/>
  <c r="H16" i="2"/>
  <c r="G15" i="2"/>
  <c r="G16" i="2"/>
  <c r="F15" i="2"/>
  <c r="F16" i="2"/>
  <c r="E15" i="2"/>
  <c r="E16" i="2"/>
  <c r="D15" i="2"/>
  <c r="D16" i="2"/>
  <c r="C15" i="2"/>
  <c r="C16" i="2"/>
  <c r="J13" i="2"/>
  <c r="J14" i="2"/>
  <c r="J15" i="2"/>
  <c r="J16" i="2"/>
  <c r="J9" i="2"/>
  <c r="D13" i="3"/>
  <c r="I8" i="2"/>
  <c r="H7" i="2"/>
  <c r="H8" i="2"/>
  <c r="G7" i="2"/>
  <c r="G8" i="2"/>
  <c r="F7" i="2"/>
  <c r="F8" i="2"/>
  <c r="E7" i="2"/>
  <c r="E8" i="2"/>
  <c r="D7" i="2"/>
  <c r="D8" i="2"/>
  <c r="C7" i="2"/>
  <c r="C8" i="2"/>
  <c r="J6" i="2"/>
  <c r="J5" i="2"/>
  <c r="J7" i="2"/>
  <c r="J8" i="2"/>
  <c r="D12" i="3"/>
  <c r="D11" i="3"/>
  <c r="F13" i="1"/>
  <c r="F22" i="1" s="1"/>
  <c r="H11" i="1"/>
  <c r="H10" i="1"/>
  <c r="H9" i="1"/>
  <c r="H8" i="1"/>
  <c r="H7" i="1"/>
  <c r="H6" i="1"/>
  <c r="H5" i="1"/>
  <c r="D9" i="3" l="1"/>
  <c r="H13" i="1"/>
  <c r="F20" i="1"/>
  <c r="D16" i="3"/>
  <c r="F19" i="1"/>
  <c r="F23" i="1" l="1"/>
  <c r="D10" i="3"/>
</calcChain>
</file>

<file path=xl/sharedStrings.xml><?xml version="1.0" encoding="utf-8"?>
<sst xmlns="http://schemas.openxmlformats.org/spreadsheetml/2006/main" count="106" uniqueCount="94">
  <si>
    <t>Date</t>
  </si>
  <si>
    <t>Added</t>
  </si>
  <si>
    <t>Deleted</t>
  </si>
  <si>
    <t>Modified</t>
  </si>
  <si>
    <t>Hours+/-</t>
  </si>
  <si>
    <t>Total shifts</t>
  </si>
  <si>
    <t>Editing time</t>
  </si>
  <si>
    <t>% of all shifts changed</t>
  </si>
  <si>
    <t>Comment</t>
  </si>
  <si>
    <t>Errors</t>
  </si>
  <si>
    <t>Schedule Analysis</t>
  </si>
  <si>
    <t>Mon</t>
  </si>
  <si>
    <t>Tue</t>
  </si>
  <si>
    <t>Wed</t>
  </si>
  <si>
    <t>Thu</t>
  </si>
  <si>
    <t>Fri</t>
  </si>
  <si>
    <t>Sat</t>
  </si>
  <si>
    <t>Sun</t>
  </si>
  <si>
    <t>Total</t>
  </si>
  <si>
    <t>Newly generated</t>
  </si>
  <si>
    <t>Difference</t>
  </si>
  <si>
    <t>% difference</t>
  </si>
  <si>
    <t>Unscheduled</t>
  </si>
  <si>
    <t>After fixing up data</t>
  </si>
  <si>
    <t>Finished schedule</t>
  </si>
  <si>
    <t>Schedule Statistics</t>
  </si>
  <si>
    <t>Quick Summary</t>
  </si>
  <si>
    <t xml:space="preserve">On average the manager spent </t>
  </si>
  <si>
    <t>hours editing the schedule every week</t>
  </si>
  <si>
    <t>additional shifts to the schedule</t>
  </si>
  <si>
    <t>Each week the manager deleted</t>
  </si>
  <si>
    <t>Each week the manager added</t>
  </si>
  <si>
    <t>shifts from the schedule</t>
  </si>
  <si>
    <t>Each week the manager edited</t>
  </si>
  <si>
    <t xml:space="preserve">This means that on average </t>
  </si>
  <si>
    <t>of all the shifts were changed in some way or another</t>
  </si>
  <si>
    <t>Your ESP score</t>
  </si>
  <si>
    <t xml:space="preserve">Starting </t>
  </si>
  <si>
    <t xml:space="preserve">Deduction for minutes spent editing </t>
  </si>
  <si>
    <t>Deduction for excess added shifts</t>
  </si>
  <si>
    <t>Deduction for excess shift deletions</t>
  </si>
  <si>
    <t>Deduction for errors in the schedule</t>
  </si>
  <si>
    <t>Deduction for variance in number of hours</t>
  </si>
  <si>
    <t>Final edited schedule should not vary more than 5% from first generated</t>
  </si>
  <si>
    <t>Your final score</t>
  </si>
  <si>
    <t xml:space="preserve">A passing score is 60 or higher. </t>
  </si>
  <si>
    <t>shifts on every schedule</t>
  </si>
  <si>
    <t>Deduction for excess shift edits</t>
  </si>
  <si>
    <t>Deduction for unscheduled shifts</t>
  </si>
  <si>
    <t>15 allowed. 1/4 point deducted for each after that</t>
  </si>
  <si>
    <t>The ESP score card is a tool that lets you evaluate how effectively you are using</t>
  </si>
  <si>
    <t>ESP.  It is quite simple to use. All you have to do is fill in some of the information</t>
  </si>
  <si>
    <t>that is easily found on Home Page summary tab.  Here is what you need to do.</t>
  </si>
  <si>
    <t xml:space="preserve">You must first complete all your normal schedule preparation and </t>
  </si>
  <si>
    <t>generate your schedule. BEFORE you begin to edit the schedule you must</t>
  </si>
  <si>
    <t>record the number of hours used for each day (view the statistics). Enter</t>
  </si>
  <si>
    <t>these numbers on the Statistics Summary page of the score card. You must</t>
  </si>
  <si>
    <t>also record the number of unscheduled shifts for each day.</t>
  </si>
  <si>
    <t>Now complete your schedule just like you normally would.  When you</t>
  </si>
  <si>
    <t xml:space="preserve">are completely finished your schedule you go back to the Statistics </t>
  </si>
  <si>
    <t>Summary page on the score card and fill in the number of hours used for</t>
  </si>
  <si>
    <t xml:space="preserve">each day. The difference between what you started with, and what you </t>
  </si>
  <si>
    <t>have after editing your schedule will be calculated for you. The closer the</t>
  </si>
  <si>
    <t>two numbers are to each other, the better. This means you probably did</t>
  </si>
  <si>
    <t xml:space="preserve">not need to do a lot of editing on your schedule. </t>
  </si>
  <si>
    <t xml:space="preserve">Next go to the Home page and click on the Summary tab. </t>
  </si>
  <si>
    <t>Next fill in each column on the score card Editing Summary page with the</t>
  </si>
  <si>
    <t>appropriate information from your ESP summary page. Every column must</t>
  </si>
  <si>
    <t>be filled in. If the number is zero then you must fill in a 0, you cannot leave</t>
  </si>
  <si>
    <t xml:space="preserve">it blank. If you leave any column blank it will make your score even lower. </t>
  </si>
  <si>
    <t>You will have to go to the schedule, and view the statistics so you can fill in</t>
  </si>
  <si>
    <t>the total number of shifts on the schedule and the number of unassigned</t>
  </si>
  <si>
    <t>shifts as well.</t>
  </si>
  <si>
    <t>Now click on "Review past schedule" on the ESP tool bar and choose</t>
  </si>
  <si>
    <t>"Previous schedule"  Then fill in the information for the previous schedule</t>
  </si>
  <si>
    <t>in the next row.  There is room for up to 8 of the past weeks. You can fill</t>
  </si>
  <si>
    <t>in as many or as few as you wish, but more is better since that will help</t>
  </si>
  <si>
    <t>average out any unusual weeks.</t>
  </si>
  <si>
    <t xml:space="preserve">Now just click on the  ESP score page and see your score. </t>
  </si>
  <si>
    <t>Don't be too discouraged if you get a very low score to begin with. The most important</t>
  </si>
  <si>
    <t>thing is to monitor your score over a period of months and see if it steadily improves.</t>
  </si>
  <si>
    <t>A low score means that you need to review  your system charts, and your employees</t>
  </si>
  <si>
    <t>to make adjustments as needed to reduce the amount of editing you are doing each week.</t>
  </si>
  <si>
    <t>l</t>
  </si>
  <si>
    <t>If you have any questions please contact us</t>
  </si>
  <si>
    <t>support@thoughtworksinc.com</t>
  </si>
  <si>
    <t>www.thoughtworksinc.com</t>
  </si>
  <si>
    <t>90 minutes allowed 1/10th of a point for each additional minute.</t>
  </si>
  <si>
    <t>5% of total number of schedule shifts allowed. Deduct 1/10th for each over that.</t>
  </si>
  <si>
    <t>25% of shifts allowed to be edited. Deduct 1/10 point for each excess edit.</t>
  </si>
  <si>
    <t>Zero allowed, 0.5 point deduction for each error.</t>
  </si>
  <si>
    <t>How to use the ESP score card</t>
  </si>
  <si>
    <t>Worldwide 1-905-628-2944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</si>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</sst>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;@"/>
    <numFmt numFmtId="165" formatCode="0.0"/>
    <numFmt numFmtId="166" formatCode="0.000"/>
  </numFmts>
  <fonts count="16" x14ac:knownFonts="1">
    <font>
      <sz val="11"/>
      <color theme="1"/>
      <name val="Calibri"/>
      <family val="2"/>
      <scheme val="minor"/>
    </font>
    <font>
      <b/>
      <sz val="16"/>
      <name val="Verdan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Verdana"/>
      <family val="2"/>
    </font>
    <font>
      <b/>
      <i/>
      <sz val="2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0000FF"/>
      <name val="Verdana"/>
      <family val="2"/>
    </font>
    <font>
      <b/>
      <sz val="16"/>
      <color theme="1"/>
      <name val="Verdana"/>
      <family val="2"/>
    </font>
    <font>
      <sz val="11"/>
      <color theme="1"/>
      <name val="Arial"/>
      <family val="2"/>
    </font>
    <font>
      <sz val="11"/>
      <color theme="1"/>
      <name val="Wingdings"/>
      <charset val="2"/>
    </font>
    <font>
      <b/>
      <sz val="18"/>
      <color theme="1"/>
      <name val="Arial"/>
      <family val="2"/>
    </font>
    <font>
      <b/>
      <i/>
      <sz val="24"/>
      <color rgb="FF0000FF"/>
      <name val="Arial"/>
      <family val="2"/>
    </font>
    <font>
      <b/>
      <i/>
      <sz val="16"/>
      <color theme="1"/>
      <name val="Verdana"/>
      <family val="2"/>
    </font>
    <font>
      <b/>
      <sz val="24"/>
      <color theme="4" tint="0.59999389629810485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</cellStyleXfs>
  <cellXfs count="37">
    <xf numFmtId="0" fontId="0" fillId="0" borderId="0" xfId="0"/>
    <xf numFmtId="164" fontId="4" fillId="0" borderId="0" xfId="0" applyNumberFormat="1" applyFont="1"/>
    <xf numFmtId="0" fontId="4" fillId="0" borderId="0" xfId="0" applyFont="1"/>
    <xf numFmtId="0" fontId="5" fillId="0" borderId="0" xfId="0" applyFont="1"/>
    <xf numFmtId="9" fontId="4" fillId="0" borderId="0" xfId="2" applyFont="1"/>
    <xf numFmtId="0" fontId="4" fillId="0" borderId="0" xfId="2" applyNumberFormat="1" applyFont="1"/>
    <xf numFmtId="0" fontId="4" fillId="0" borderId="0" xfId="0" applyFont="1" applyAlignment="1">
      <alignment wrapText="1"/>
    </xf>
    <xf numFmtId="9" fontId="4" fillId="0" borderId="0" xfId="2" applyFont="1" applyBorder="1"/>
    <xf numFmtId="164" fontId="6" fillId="0" borderId="0" xfId="0" applyNumberFormat="1" applyFont="1"/>
    <xf numFmtId="0" fontId="6" fillId="0" borderId="0" xfId="0" applyFont="1"/>
    <xf numFmtId="165" fontId="6" fillId="0" borderId="0" xfId="0" applyNumberFormat="1" applyFont="1"/>
    <xf numFmtId="9" fontId="6" fillId="0" borderId="0" xfId="2" applyFont="1"/>
    <xf numFmtId="0" fontId="6" fillId="0" borderId="0" xfId="2" applyNumberFormat="1" applyFont="1"/>
    <xf numFmtId="165" fontId="8" fillId="0" borderId="0" xfId="0" applyNumberFormat="1" applyFont="1"/>
    <xf numFmtId="1" fontId="8" fillId="0" borderId="0" xfId="0" applyNumberFormat="1" applyFont="1"/>
    <xf numFmtId="9" fontId="8" fillId="0" borderId="0" xfId="0" applyNumberFormat="1" applyFont="1"/>
    <xf numFmtId="0" fontId="9" fillId="0" borderId="0" xfId="0" applyFont="1"/>
    <xf numFmtId="165" fontId="1" fillId="0" borderId="0" xfId="0" applyNumberFormat="1" applyFont="1"/>
    <xf numFmtId="166" fontId="4" fillId="0" borderId="0" xfId="0" applyNumberFormat="1" applyFont="1"/>
    <xf numFmtId="0" fontId="10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quotePrefix="1" applyFont="1" applyAlignment="1">
      <alignment horizontal="center"/>
    </xf>
    <xf numFmtId="0" fontId="10" fillId="0" borderId="1" xfId="0" applyFont="1" applyBorder="1"/>
    <xf numFmtId="0" fontId="12" fillId="0" borderId="0" xfId="0" applyFont="1"/>
    <xf numFmtId="0" fontId="12" fillId="0" borderId="1" xfId="0" applyFont="1" applyBorder="1"/>
    <xf numFmtId="0" fontId="7" fillId="0" borderId="0" xfId="0" applyNumberFormat="1" applyFont="1" applyBorder="1"/>
    <xf numFmtId="1" fontId="7" fillId="0" borderId="0" xfId="0" applyNumberFormat="1" applyFont="1" applyBorder="1"/>
    <xf numFmtId="9" fontId="7" fillId="0" borderId="0" xfId="2" applyNumberFormat="1" applyFont="1" applyFill="1" applyBorder="1"/>
    <xf numFmtId="0" fontId="7" fillId="0" borderId="0" xfId="0" applyFont="1" applyBorder="1"/>
    <xf numFmtId="0" fontId="13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1" applyAlignment="1" applyProtection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9" fontId="0" fillId="0" borderId="0" xfId="2" applyFont="1"/>
    <xf numFmtId="0" fontId="0" fillId="0" borderId="0" xfId="0" applyProtection="1">
      <protection locked="0"/>
    </xf>
  </cellXfs>
  <cellStyles count="3">
    <cellStyle name="Hyperlink" xfId="1" builtinId="8"/>
    <cellStyle name="Normal" xfId="0" builtinId="0"/>
    <cellStyle name="Percent" xfId="2" builtinId="5"/>
  </cellStyles>
  <dxfs count="13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52</xdr:row>
      <xdr:rowOff>76200</xdr:rowOff>
    </xdr:from>
    <xdr:to>
      <xdr:col>7</xdr:col>
      <xdr:colOff>180975</xdr:colOff>
      <xdr:row>58</xdr:row>
      <xdr:rowOff>133350</xdr:rowOff>
    </xdr:to>
    <xdr:pic>
      <xdr:nvPicPr>
        <xdr:cNvPr id="1036" name="Picture 2" descr="Transparent logo colour.gi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10534650"/>
          <a:ext cx="14382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19050</xdr:colOff>
      <xdr:row>0</xdr:row>
      <xdr:rowOff>914400</xdr:rowOff>
    </xdr:to>
    <xdr:pic>
      <xdr:nvPicPr>
        <xdr:cNvPr id="1037" name="Picture 1" descr="ESPc transparen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B4:K12" totalsRowShown="0" headerRowCellStyle="Normal" dataCellStyle="Normal">
  <autoFilter ref="B4:K12"/>
  <tableColumns count="10">
    <tableColumn id="1" name="Date" dataDxfId="8" dataCellStyle="Normal"/>
    <tableColumn id="2" name="Editing time" dataDxfId="7" dataCellStyle="Normal"/>
    <tableColumn id="3" name="Added" dataDxfId="6" dataCellStyle="Normal"/>
    <tableColumn id="4" name="Deleted" dataDxfId="5" dataCellStyle="Normal"/>
    <tableColumn id="5" name="Modified" dataDxfId="4" dataCellStyle="Normal"/>
    <tableColumn id="6" name="Total shifts" dataDxfId="3" dataCellStyle="Normal"/>
    <tableColumn id="7" name="% of all shifts changed" dataCellStyle="Percent">
      <calculatedColumnFormula>(D5+E5+F5)/G5</calculatedColumnFormula>
    </tableColumn>
    <tableColumn id="8" name="Errors" dataDxfId="2" dataCellStyle="Normal"/>
    <tableColumn id="9" name="Hours+/-" dataDxfId="1" dataCellStyle="Normal"/>
    <tableColumn id="10" name="Comment" dataDxfId="0" dataCellStyle="Normal"/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B4:J17" totalsRowShown="0">
  <autoFilter ref="B4:J17"/>
  <tableColumns count="9">
    <tableColumn id="1" name="Description"/>
    <tableColumn id="2" name="Mon"/>
    <tableColumn id="3" name="Tue"/>
    <tableColumn id="4" name="Wed"/>
    <tableColumn id="5" name="Thu"/>
    <tableColumn id="6" name="Fri"/>
    <tableColumn id="7" name="Sat"/>
    <tableColumn id="8" name="Sun"/>
    <tableColumn id="9" name="Total"/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Apothecary">
      <a:dk1>
        <a:sysClr val="windowText" lastClr="000000"/>
      </a:dk1>
      <a:lt1>
        <a:sysClr val="window" lastClr="FFFFFF"/>
      </a:lt1>
      <a:dk2>
        <a:srgbClr val="564B3C"/>
      </a:dk2>
      <a:lt2>
        <a:srgbClr val="ECEDD1"/>
      </a:lt2>
      <a:accent1>
        <a:srgbClr val="93A299"/>
      </a:accent1>
      <a:accent2>
        <a:srgbClr val="CF543F"/>
      </a:accent2>
      <a:accent3>
        <a:srgbClr val="B5AE53"/>
      </a:accent3>
      <a:accent4>
        <a:srgbClr val="848058"/>
      </a:accent4>
      <a:accent5>
        <a:srgbClr val="E8B54D"/>
      </a:accent5>
      <a:accent6>
        <a:srgbClr val="786C71"/>
      </a:accent6>
      <a:hlink>
        <a:srgbClr val="CCCC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houghtworksinc.com/" TargetMode="External"/><Relationship Id="rId1" Type="http://schemas.openxmlformats.org/officeDocument/2006/relationships/hyperlink" Target="mailto:support@thoughtworksinc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1"/>
  <sheetViews>
    <sheetView showGridLines="0" tabSelected="1" workbookViewId="0">
      <selection activeCell="A5" sqref="A5"/>
    </sheetView>
  </sheetViews>
  <sheetFormatPr defaultRowHeight="14.25" x14ac:dyDescent="0.2"/>
  <cols>
    <col min="1" max="1" width="3.28515625" style="19" customWidth="1"/>
    <col min="2" max="16384" width="9.140625" style="19"/>
  </cols>
  <sheetData>
    <row r="1" spans="2:10" s="23" customFormat="1" ht="80.25" customHeight="1" x14ac:dyDescent="0.4">
      <c r="B1" s="30"/>
      <c r="C1" s="30"/>
      <c r="D1" s="30"/>
      <c r="E1" s="30"/>
      <c r="F1" s="30"/>
      <c r="G1" s="30"/>
      <c r="H1" s="30"/>
      <c r="I1" s="30"/>
      <c r="J1" s="30"/>
    </row>
    <row r="3" spans="2:10" ht="22.5" customHeight="1" x14ac:dyDescent="0.35">
      <c r="C3" s="24" t="s">
        <v>91</v>
      </c>
    </row>
    <row r="4" spans="2:10" s="23" customFormat="1" ht="12" customHeight="1" x14ac:dyDescent="0.35">
      <c r="C4" s="25"/>
    </row>
    <row r="5" spans="2:10" ht="23.25" x14ac:dyDescent="0.35">
      <c r="C5" s="24"/>
    </row>
    <row r="6" spans="2:10" x14ac:dyDescent="0.2">
      <c r="B6" s="19" t="s">
        <v>50</v>
      </c>
    </row>
    <row r="7" spans="2:10" x14ac:dyDescent="0.2">
      <c r="B7" s="19" t="s">
        <v>51</v>
      </c>
    </row>
    <row r="8" spans="2:10" x14ac:dyDescent="0.2">
      <c r="B8" s="19" t="s">
        <v>52</v>
      </c>
    </row>
    <row r="10" spans="2:10" x14ac:dyDescent="0.2">
      <c r="B10" s="20" t="s">
        <v>83</v>
      </c>
      <c r="C10" s="19" t="s">
        <v>53</v>
      </c>
    </row>
    <row r="11" spans="2:10" x14ac:dyDescent="0.2">
      <c r="B11" s="21"/>
      <c r="C11" s="19" t="s">
        <v>54</v>
      </c>
    </row>
    <row r="12" spans="2:10" x14ac:dyDescent="0.2">
      <c r="B12" s="21"/>
      <c r="C12" s="19" t="s">
        <v>55</v>
      </c>
    </row>
    <row r="13" spans="2:10" x14ac:dyDescent="0.2">
      <c r="B13" s="21"/>
      <c r="C13" s="19" t="s">
        <v>56</v>
      </c>
    </row>
    <row r="14" spans="2:10" x14ac:dyDescent="0.2">
      <c r="B14" s="21"/>
      <c r="C14" s="19" t="s">
        <v>57</v>
      </c>
    </row>
    <row r="15" spans="2:10" x14ac:dyDescent="0.2">
      <c r="B15" s="21"/>
    </row>
    <row r="16" spans="2:10" x14ac:dyDescent="0.2">
      <c r="B16" s="20" t="s">
        <v>83</v>
      </c>
      <c r="C16" s="19" t="s">
        <v>58</v>
      </c>
    </row>
    <row r="17" spans="2:3" x14ac:dyDescent="0.2">
      <c r="B17" s="21"/>
      <c r="C17" s="19" t="s">
        <v>59</v>
      </c>
    </row>
    <row r="18" spans="2:3" x14ac:dyDescent="0.2">
      <c r="B18" s="21"/>
      <c r="C18" s="19" t="s">
        <v>60</v>
      </c>
    </row>
    <row r="19" spans="2:3" x14ac:dyDescent="0.2">
      <c r="B19" s="21"/>
      <c r="C19" s="19" t="s">
        <v>61</v>
      </c>
    </row>
    <row r="20" spans="2:3" x14ac:dyDescent="0.2">
      <c r="B20" s="21"/>
      <c r="C20" s="19" t="s">
        <v>62</v>
      </c>
    </row>
    <row r="21" spans="2:3" x14ac:dyDescent="0.2">
      <c r="B21" s="21"/>
      <c r="C21" s="19" t="s">
        <v>63</v>
      </c>
    </row>
    <row r="22" spans="2:3" x14ac:dyDescent="0.2">
      <c r="B22" s="21"/>
      <c r="C22" s="19" t="s">
        <v>64</v>
      </c>
    </row>
    <row r="23" spans="2:3" x14ac:dyDescent="0.2">
      <c r="B23" s="21"/>
    </row>
    <row r="24" spans="2:3" x14ac:dyDescent="0.2">
      <c r="B24" s="20" t="s">
        <v>83</v>
      </c>
      <c r="C24" s="19" t="s">
        <v>65</v>
      </c>
    </row>
    <row r="25" spans="2:3" x14ac:dyDescent="0.2">
      <c r="B25" s="21"/>
    </row>
    <row r="26" spans="2:3" x14ac:dyDescent="0.2">
      <c r="B26" s="20" t="s">
        <v>83</v>
      </c>
      <c r="C26" s="19" t="s">
        <v>66</v>
      </c>
    </row>
    <row r="27" spans="2:3" x14ac:dyDescent="0.2">
      <c r="B27" s="22"/>
      <c r="C27" s="19" t="s">
        <v>67</v>
      </c>
    </row>
    <row r="28" spans="2:3" x14ac:dyDescent="0.2">
      <c r="B28" s="21"/>
      <c r="C28" s="19" t="s">
        <v>68</v>
      </c>
    </row>
    <row r="29" spans="2:3" x14ac:dyDescent="0.2">
      <c r="B29" s="21"/>
      <c r="C29" s="19" t="s">
        <v>69</v>
      </c>
    </row>
    <row r="30" spans="2:3" x14ac:dyDescent="0.2">
      <c r="B30" s="21"/>
    </row>
    <row r="31" spans="2:3" x14ac:dyDescent="0.2">
      <c r="B31" s="20" t="s">
        <v>83</v>
      </c>
      <c r="C31" s="19" t="s">
        <v>70</v>
      </c>
    </row>
    <row r="32" spans="2:3" x14ac:dyDescent="0.2">
      <c r="B32" s="21"/>
      <c r="C32" s="19" t="s">
        <v>71</v>
      </c>
    </row>
    <row r="33" spans="2:10" x14ac:dyDescent="0.2">
      <c r="B33" s="21"/>
      <c r="C33" s="19" t="s">
        <v>72</v>
      </c>
    </row>
    <row r="34" spans="2:10" x14ac:dyDescent="0.2">
      <c r="B34" s="21"/>
    </row>
    <row r="35" spans="2:10" x14ac:dyDescent="0.2">
      <c r="B35" s="20" t="s">
        <v>83</v>
      </c>
      <c r="C35" s="19" t="s">
        <v>73</v>
      </c>
    </row>
    <row r="36" spans="2:10" x14ac:dyDescent="0.2">
      <c r="B36" s="21"/>
      <c r="C36" s="19" t="s">
        <v>74</v>
      </c>
    </row>
    <row r="37" spans="2:10" x14ac:dyDescent="0.2">
      <c r="B37" s="21"/>
      <c r="C37" s="19" t="s">
        <v>75</v>
      </c>
    </row>
    <row r="38" spans="2:10" x14ac:dyDescent="0.2">
      <c r="B38" s="21"/>
      <c r="C38" s="19" t="s">
        <v>76</v>
      </c>
    </row>
    <row r="39" spans="2:10" x14ac:dyDescent="0.2">
      <c r="B39" s="21"/>
      <c r="C39" s="19" t="s">
        <v>77</v>
      </c>
    </row>
    <row r="40" spans="2:10" x14ac:dyDescent="0.2">
      <c r="B40" s="21"/>
    </row>
    <row r="41" spans="2:10" x14ac:dyDescent="0.2">
      <c r="B41" s="20" t="s">
        <v>83</v>
      </c>
      <c r="C41" s="19" t="s">
        <v>78</v>
      </c>
    </row>
    <row r="43" spans="2:10" x14ac:dyDescent="0.2">
      <c r="B43" s="19" t="s">
        <v>79</v>
      </c>
    </row>
    <row r="44" spans="2:10" x14ac:dyDescent="0.2">
      <c r="B44" s="19" t="s">
        <v>80</v>
      </c>
    </row>
    <row r="45" spans="2:10" x14ac:dyDescent="0.2">
      <c r="B45" s="19" t="s">
        <v>81</v>
      </c>
    </row>
    <row r="46" spans="2:10" x14ac:dyDescent="0.2">
      <c r="B46" s="19" t="s">
        <v>82</v>
      </c>
    </row>
    <row r="48" spans="2:10" x14ac:dyDescent="0.2">
      <c r="C48" s="31" t="s">
        <v>84</v>
      </c>
      <c r="D48" s="31"/>
      <c r="E48" s="31"/>
      <c r="F48" s="31"/>
      <c r="G48" s="31"/>
      <c r="H48" s="31"/>
      <c r="I48" s="31"/>
      <c r="J48" s="31"/>
    </row>
    <row r="49" spans="3:10" ht="15" x14ac:dyDescent="0.25">
      <c r="C49" s="32" t="s">
        <v>85</v>
      </c>
      <c r="D49" s="31"/>
      <c r="E49" s="31"/>
      <c r="F49" s="31"/>
      <c r="G49" s="31"/>
      <c r="H49" s="31"/>
      <c r="I49" s="31"/>
      <c r="J49" s="31"/>
    </row>
    <row r="50" spans="3:10" ht="15" x14ac:dyDescent="0.25">
      <c r="C50" s="32" t="s">
        <v>86</v>
      </c>
      <c r="D50" s="31"/>
      <c r="E50" s="31"/>
      <c r="F50" s="31"/>
      <c r="G50" s="31"/>
      <c r="H50" s="31"/>
      <c r="I50" s="31"/>
      <c r="J50" s="31"/>
    </row>
    <row r="51" spans="3:10" x14ac:dyDescent="0.2">
      <c r="C51" s="31" t="s">
        <v>92</v>
      </c>
      <c r="D51" s="31"/>
      <c r="E51" s="31"/>
      <c r="F51" s="31"/>
      <c r="G51" s="31"/>
      <c r="H51" s="31"/>
      <c r="I51" s="31"/>
      <c r="J51" s="31"/>
    </row>
  </sheetData>
  <sheetProtection sheet="1" objects="1" scenarios="1"/>
  <mergeCells count="5">
    <mergeCell ref="B1:J1"/>
    <mergeCell ref="C48:J48"/>
    <mergeCell ref="C49:J49"/>
    <mergeCell ref="C50:J50"/>
    <mergeCell ref="C51:J51"/>
  </mergeCells>
  <hyperlinks>
    <hyperlink ref="C49" r:id="rId1"/>
    <hyperlink ref="C50" r:id="rId2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6"/>
  <sheetViews>
    <sheetView showGridLines="0" workbookViewId="0">
      <selection activeCell="B5" sqref="B5"/>
    </sheetView>
  </sheetViews>
  <sheetFormatPr defaultRowHeight="14.25" x14ac:dyDescent="0.2"/>
  <cols>
    <col min="1" max="1" width="9.140625" style="2"/>
    <col min="2" max="2" width="13.42578125" style="1" customWidth="1"/>
    <col min="3" max="3" width="15.5703125" style="2" customWidth="1"/>
    <col min="4" max="4" width="10" style="2" bestFit="1" customWidth="1"/>
    <col min="5" max="5" width="11.140625" style="2" customWidth="1"/>
    <col min="6" max="6" width="11.85546875" style="2" customWidth="1"/>
    <col min="7" max="7" width="14.7109375" style="2" customWidth="1"/>
    <col min="8" max="8" width="26.85546875" style="4" customWidth="1"/>
    <col min="9" max="9" width="10.85546875" style="5" customWidth="1"/>
    <col min="10" max="10" width="13.140625" style="2" customWidth="1"/>
    <col min="11" max="11" width="44" style="2" customWidth="1"/>
    <col min="12" max="16384" width="9.140625" style="2"/>
  </cols>
  <sheetData>
    <row r="2" spans="2:12" ht="24.75" x14ac:dyDescent="0.3">
      <c r="E2" s="3" t="s">
        <v>10</v>
      </c>
    </row>
    <row r="3" spans="2:12" ht="10.5" customHeight="1" x14ac:dyDescent="0.2"/>
    <row r="4" spans="2:12" ht="47.25" customHeight="1" x14ac:dyDescent="0.25">
      <c r="B4" t="s">
        <v>0</v>
      </c>
      <c r="C4" t="s">
        <v>6</v>
      </c>
      <c r="D4" t="s">
        <v>1</v>
      </c>
      <c r="E4" t="s">
        <v>2</v>
      </c>
      <c r="F4" t="s">
        <v>3</v>
      </c>
      <c r="G4" t="s">
        <v>5</v>
      </c>
      <c r="H4" t="s">
        <v>7</v>
      </c>
      <c r="I4" t="s">
        <v>9</v>
      </c>
      <c r="J4" t="s">
        <v>4</v>
      </c>
      <c r="K4" t="s">
        <v>8</v>
      </c>
      <c r="L4" s="6"/>
    </row>
    <row r="5" spans="2:12" ht="15" x14ac:dyDescent="0.25">
      <c r="B5" s="36"/>
      <c r="C5" s="36"/>
      <c r="D5" s="36"/>
      <c r="E5" s="36"/>
      <c r="F5" s="36"/>
      <c r="G5" s="36"/>
      <c r="H5" s="35" t="e">
        <f>(D5+E5+F5)/G5</f>
        <v>#DIV/0!</v>
      </c>
      <c r="I5" s="36"/>
      <c r="J5" s="36"/>
      <c r="K5" s="36"/>
    </row>
    <row r="6" spans="2:12" ht="15" x14ac:dyDescent="0.25">
      <c r="B6" s="36"/>
      <c r="C6" s="36"/>
      <c r="D6" s="36"/>
      <c r="E6" s="36"/>
      <c r="F6" s="36"/>
      <c r="G6" s="36"/>
      <c r="H6" s="35" t="e">
        <f t="shared" ref="H6:H13" si="0">(D6+E6+F6)/G6</f>
        <v>#DIV/0!</v>
      </c>
      <c r="I6" s="36"/>
      <c r="J6" s="36"/>
      <c r="K6" s="36"/>
    </row>
    <row r="7" spans="2:12" ht="15" x14ac:dyDescent="0.25">
      <c r="B7" s="36"/>
      <c r="C7" s="36"/>
      <c r="D7" s="36"/>
      <c r="E7" s="36"/>
      <c r="F7" s="36"/>
      <c r="G7" s="36"/>
      <c r="H7" s="35" t="e">
        <f t="shared" si="0"/>
        <v>#DIV/0!</v>
      </c>
      <c r="I7" s="36"/>
      <c r="J7" s="36"/>
      <c r="K7" s="36"/>
    </row>
    <row r="8" spans="2:12" ht="15" x14ac:dyDescent="0.25">
      <c r="B8" s="36"/>
      <c r="C8" s="36"/>
      <c r="D8" s="36"/>
      <c r="E8" s="36"/>
      <c r="F8" s="36"/>
      <c r="G8" s="36"/>
      <c r="H8" s="35" t="e">
        <f t="shared" si="0"/>
        <v>#DIV/0!</v>
      </c>
      <c r="I8" s="36"/>
      <c r="J8" s="36"/>
      <c r="K8" s="36"/>
    </row>
    <row r="9" spans="2:12" ht="15" x14ac:dyDescent="0.25">
      <c r="B9" s="36"/>
      <c r="C9" s="36"/>
      <c r="D9" s="36"/>
      <c r="E9" s="36"/>
      <c r="F9" s="36"/>
      <c r="G9" s="36"/>
      <c r="H9" s="35" t="e">
        <f t="shared" si="0"/>
        <v>#DIV/0!</v>
      </c>
      <c r="I9" s="36"/>
      <c r="J9" s="36"/>
      <c r="K9" s="36"/>
    </row>
    <row r="10" spans="2:12" ht="15" x14ac:dyDescent="0.25">
      <c r="B10" s="36"/>
      <c r="C10" s="36"/>
      <c r="D10" s="36"/>
      <c r="E10" s="36"/>
      <c r="F10" s="36"/>
      <c r="G10" s="36"/>
      <c r="H10" s="35" t="e">
        <f t="shared" si="0"/>
        <v>#DIV/0!</v>
      </c>
      <c r="I10" s="36"/>
      <c r="J10" s="36"/>
      <c r="K10" s="36"/>
    </row>
    <row r="11" spans="2:12" ht="15" x14ac:dyDescent="0.25">
      <c r="B11" s="36"/>
      <c r="C11" s="36"/>
      <c r="D11" s="36"/>
      <c r="E11" s="36"/>
      <c r="F11" s="36"/>
      <c r="G11" s="36"/>
      <c r="H11" s="35" t="e">
        <f t="shared" si="0"/>
        <v>#DIV/0!</v>
      </c>
      <c r="I11" s="36"/>
      <c r="J11" s="36"/>
      <c r="K11" s="36"/>
    </row>
    <row r="12" spans="2:12" ht="15" x14ac:dyDescent="0.25">
      <c r="B12" s="36"/>
      <c r="C12" s="36"/>
      <c r="D12" s="36"/>
      <c r="E12" s="36"/>
      <c r="F12" s="36"/>
      <c r="G12" s="36"/>
      <c r="H12" s="35" t="e">
        <f t="shared" si="0"/>
        <v>#DIV/0!</v>
      </c>
      <c r="I12" s="36"/>
      <c r="J12" s="36"/>
      <c r="K12" s="36"/>
    </row>
    <row r="13" spans="2:12" x14ac:dyDescent="0.2">
      <c r="B13" s="26">
        <f>COUNT(B5:B12)</f>
        <v>0</v>
      </c>
      <c r="C13" s="27" t="e">
        <f>AVERAGE(C5:C12)</f>
        <v>#DIV/0!</v>
      </c>
      <c r="D13" s="27" t="e">
        <f>AVERAGE(D5:D12)</f>
        <v>#DIV/0!</v>
      </c>
      <c r="E13" s="27" t="e">
        <f>AVERAGE(E5:E12)</f>
        <v>#DIV/0!</v>
      </c>
      <c r="F13" s="27" t="e">
        <f>AVERAGE(F5:F11)</f>
        <v>#DIV/0!</v>
      </c>
      <c r="G13" s="27" t="e">
        <f>AVERAGE(G5:G12)</f>
        <v>#DIV/0!</v>
      </c>
      <c r="H13" s="28" t="e">
        <f t="shared" si="0"/>
        <v>#DIV/0!</v>
      </c>
      <c r="I13" s="27" t="e">
        <f>AVERAGE(I5:I12)</f>
        <v>#DIV/0!</v>
      </c>
      <c r="J13" s="27" t="e">
        <f>AVERAGE(J5:J12)</f>
        <v>#DIV/0!</v>
      </c>
      <c r="K13" s="29"/>
    </row>
    <row r="14" spans="2:12" x14ac:dyDescent="0.2">
      <c r="H14" s="7"/>
    </row>
    <row r="17" spans="3:10" x14ac:dyDescent="0.2">
      <c r="E17" s="2" t="s">
        <v>26</v>
      </c>
    </row>
    <row r="19" spans="3:10" x14ac:dyDescent="0.2">
      <c r="C19" s="8" t="s">
        <v>27</v>
      </c>
      <c r="D19" s="9"/>
      <c r="E19" s="9"/>
      <c r="F19" s="13" t="e">
        <f>C13/60</f>
        <v>#DIV/0!</v>
      </c>
      <c r="G19" s="9" t="s">
        <v>28</v>
      </c>
      <c r="H19" s="11"/>
      <c r="I19" s="12"/>
      <c r="J19" s="9"/>
    </row>
    <row r="20" spans="3:10" x14ac:dyDescent="0.2">
      <c r="C20" s="9" t="s">
        <v>31</v>
      </c>
      <c r="D20" s="9"/>
      <c r="E20" s="9"/>
      <c r="F20" s="14" t="e">
        <f>D13</f>
        <v>#DIV/0!</v>
      </c>
      <c r="G20" s="9" t="s">
        <v>29</v>
      </c>
      <c r="H20" s="11"/>
      <c r="I20" s="12"/>
      <c r="J20" s="9"/>
    </row>
    <row r="21" spans="3:10" x14ac:dyDescent="0.2">
      <c r="C21" s="9" t="s">
        <v>30</v>
      </c>
      <c r="D21" s="9"/>
      <c r="E21" s="9"/>
      <c r="F21" s="14" t="e">
        <f>E13</f>
        <v>#DIV/0!</v>
      </c>
      <c r="G21" s="9" t="s">
        <v>32</v>
      </c>
      <c r="H21" s="11"/>
      <c r="I21" s="12"/>
      <c r="J21" s="9"/>
    </row>
    <row r="22" spans="3:10" x14ac:dyDescent="0.2">
      <c r="C22" s="9" t="s">
        <v>33</v>
      </c>
      <c r="D22" s="9"/>
      <c r="E22" s="9"/>
      <c r="F22" s="14" t="e">
        <f>F13</f>
        <v>#DIV/0!</v>
      </c>
      <c r="G22" s="9" t="s">
        <v>46</v>
      </c>
      <c r="H22" s="11"/>
      <c r="I22" s="12"/>
      <c r="J22" s="9"/>
    </row>
    <row r="23" spans="3:10" x14ac:dyDescent="0.2">
      <c r="C23" s="9" t="s">
        <v>34</v>
      </c>
      <c r="D23" s="9"/>
      <c r="E23" s="9"/>
      <c r="F23" s="15" t="e">
        <f>H13</f>
        <v>#DIV/0!</v>
      </c>
      <c r="G23" s="9" t="s">
        <v>35</v>
      </c>
      <c r="H23" s="11"/>
      <c r="I23" s="12"/>
      <c r="J23" s="9"/>
    </row>
    <row r="24" spans="3:10" x14ac:dyDescent="0.2">
      <c r="C24" s="9"/>
      <c r="D24" s="9"/>
      <c r="E24" s="9"/>
      <c r="F24" s="9"/>
      <c r="G24" s="9"/>
      <c r="H24" s="11"/>
      <c r="I24" s="12"/>
      <c r="J24" s="9"/>
    </row>
    <row r="25" spans="3:10" x14ac:dyDescent="0.2">
      <c r="C25" s="9"/>
      <c r="D25" s="9"/>
      <c r="E25" s="9"/>
      <c r="F25" s="9"/>
      <c r="G25" s="9"/>
      <c r="H25" s="11"/>
      <c r="I25" s="12"/>
      <c r="J25" s="9"/>
    </row>
    <row r="26" spans="3:10" x14ac:dyDescent="0.2">
      <c r="C26" s="9"/>
      <c r="D26" s="9"/>
      <c r="E26" s="9"/>
      <c r="F26" s="9"/>
      <c r="G26" s="9"/>
      <c r="H26" s="11"/>
      <c r="I26" s="12"/>
      <c r="J26" s="9"/>
    </row>
  </sheetData>
  <sheetProtection sheet="1" objects="1" scenarios="1"/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7"/>
  <sheetViews>
    <sheetView showGridLines="0" workbookViewId="0">
      <selection activeCell="C5" sqref="C5"/>
    </sheetView>
  </sheetViews>
  <sheetFormatPr defaultRowHeight="14.25" x14ac:dyDescent="0.2"/>
  <cols>
    <col min="1" max="1" width="9.140625" style="2"/>
    <col min="2" max="2" width="23.7109375" style="2" customWidth="1"/>
    <col min="3" max="16384" width="9.140625" style="2"/>
  </cols>
  <sheetData>
    <row r="2" spans="2:10" ht="19.5" x14ac:dyDescent="0.25">
      <c r="D2" s="33" t="s">
        <v>25</v>
      </c>
      <c r="E2" s="33"/>
      <c r="F2" s="33"/>
      <c r="G2" s="33"/>
      <c r="H2" s="33"/>
    </row>
    <row r="4" spans="2:10" ht="15" x14ac:dyDescent="0.25">
      <c r="B4" t="s">
        <v>93</v>
      </c>
      <c r="C4" t="s">
        <v>11</v>
      </c>
      <c r="D4" t="s">
        <v>12</v>
      </c>
      <c r="E4" t="s">
        <v>13</v>
      </c>
      <c r="F4" t="s">
        <v>14</v>
      </c>
      <c r="G4" t="s">
        <v>15</v>
      </c>
      <c r="H4" t="s">
        <v>16</v>
      </c>
      <c r="I4" t="s">
        <v>17</v>
      </c>
      <c r="J4" t="s">
        <v>18</v>
      </c>
    </row>
    <row r="5" spans="2:10" ht="15" x14ac:dyDescent="0.25">
      <c r="B5" t="s">
        <v>19</v>
      </c>
      <c r="C5" s="36"/>
      <c r="D5" s="36"/>
      <c r="E5" s="36"/>
      <c r="F5" s="36"/>
      <c r="G5" s="36"/>
      <c r="H5" s="36"/>
      <c r="I5" s="36"/>
      <c r="J5">
        <f>SUM(C5:I5)</f>
        <v>0</v>
      </c>
    </row>
    <row r="6" spans="2:10" ht="15" x14ac:dyDescent="0.25">
      <c r="B6" t="s">
        <v>24</v>
      </c>
      <c r="C6" s="36"/>
      <c r="D6" s="36"/>
      <c r="E6" s="36"/>
      <c r="F6" s="36"/>
      <c r="G6" s="36"/>
      <c r="H6" s="36"/>
      <c r="I6" s="36"/>
      <c r="J6">
        <f>SUM(C6:I6)</f>
        <v>0</v>
      </c>
    </row>
    <row r="7" spans="2:10" ht="15" x14ac:dyDescent="0.25">
      <c r="B7" t="s">
        <v>20</v>
      </c>
      <c r="C7">
        <f>C5-C6</f>
        <v>0</v>
      </c>
      <c r="D7">
        <f t="shared" ref="D7:J7" si="0">D5-D6</f>
        <v>0</v>
      </c>
      <c r="E7">
        <f t="shared" si="0"/>
        <v>0</v>
      </c>
      <c r="F7">
        <f t="shared" si="0"/>
        <v>0</v>
      </c>
      <c r="G7">
        <f t="shared" si="0"/>
        <v>0</v>
      </c>
      <c r="H7">
        <f t="shared" si="0"/>
        <v>0</v>
      </c>
      <c r="I7">
        <f t="shared" si="0"/>
        <v>0</v>
      </c>
      <c r="J7">
        <f t="shared" si="0"/>
        <v>0</v>
      </c>
    </row>
    <row r="8" spans="2:10" ht="15" x14ac:dyDescent="0.25">
      <c r="B8" t="s">
        <v>21</v>
      </c>
      <c r="C8" s="35" t="e">
        <f>C7/C6</f>
        <v>#DIV/0!</v>
      </c>
      <c r="D8" s="35" t="e">
        <f t="shared" ref="D8:J8" si="1">D7/D6</f>
        <v>#DIV/0!</v>
      </c>
      <c r="E8" s="35" t="e">
        <f t="shared" si="1"/>
        <v>#DIV/0!</v>
      </c>
      <c r="F8" s="35" t="e">
        <f t="shared" si="1"/>
        <v>#DIV/0!</v>
      </c>
      <c r="G8" s="35" t="e">
        <f t="shared" si="1"/>
        <v>#DIV/0!</v>
      </c>
      <c r="H8" s="35" t="e">
        <f t="shared" si="1"/>
        <v>#DIV/0!</v>
      </c>
      <c r="I8" s="35" t="e">
        <f t="shared" si="1"/>
        <v>#DIV/0!</v>
      </c>
      <c r="J8" s="35" t="e">
        <f t="shared" si="1"/>
        <v>#DIV/0!</v>
      </c>
    </row>
    <row r="9" spans="2:10" ht="15" x14ac:dyDescent="0.25">
      <c r="B9" t="s">
        <v>22</v>
      </c>
      <c r="C9" s="36"/>
      <c r="D9" s="36"/>
      <c r="E9" s="36"/>
      <c r="F9" s="36"/>
      <c r="G9" s="36"/>
      <c r="H9" s="36"/>
      <c r="I9" s="36"/>
      <c r="J9">
        <f>SUM(C9:I9)</f>
        <v>0</v>
      </c>
    </row>
    <row r="10" spans="2:10" ht="15" x14ac:dyDescent="0.25">
      <c r="B10"/>
      <c r="C10"/>
      <c r="D10"/>
      <c r="E10"/>
      <c r="F10"/>
      <c r="G10"/>
      <c r="H10"/>
      <c r="I10"/>
      <c r="J10"/>
    </row>
    <row r="11" spans="2:10" ht="15" x14ac:dyDescent="0.25">
      <c r="B11" t="s">
        <v>23</v>
      </c>
      <c r="C11"/>
      <c r="D11"/>
      <c r="E11"/>
      <c r="F11"/>
      <c r="G11"/>
      <c r="H11"/>
      <c r="I11"/>
      <c r="J11"/>
    </row>
    <row r="12" spans="2:10" ht="15" x14ac:dyDescent="0.25">
      <c r="B12"/>
      <c r="C12"/>
      <c r="D12"/>
      <c r="E12"/>
      <c r="F12"/>
      <c r="G12"/>
      <c r="H12"/>
      <c r="I12"/>
      <c r="J12"/>
    </row>
    <row r="13" spans="2:10" ht="15" x14ac:dyDescent="0.25">
      <c r="B13" t="s">
        <v>19</v>
      </c>
      <c r="C13" s="36"/>
      <c r="D13" s="36"/>
      <c r="E13" s="36"/>
      <c r="F13" s="36"/>
      <c r="G13" s="36"/>
      <c r="H13" s="36"/>
      <c r="I13" s="36"/>
      <c r="J13">
        <f>SUM(C13:I13)</f>
        <v>0</v>
      </c>
    </row>
    <row r="14" spans="2:10" ht="15" x14ac:dyDescent="0.25">
      <c r="B14" t="s">
        <v>24</v>
      </c>
      <c r="C14" s="36"/>
      <c r="D14" s="36"/>
      <c r="E14" s="36"/>
      <c r="F14" s="36"/>
      <c r="G14" s="36"/>
      <c r="H14" s="36"/>
      <c r="I14" s="36"/>
      <c r="J14">
        <f>SUM(C14:I14)</f>
        <v>0</v>
      </c>
    </row>
    <row r="15" spans="2:10" ht="15" x14ac:dyDescent="0.25">
      <c r="B15" t="s">
        <v>20</v>
      </c>
      <c r="C15">
        <f>+C13-C14</f>
        <v>0</v>
      </c>
      <c r="D15">
        <f t="shared" ref="D15:J15" si="2">+D13-D14</f>
        <v>0</v>
      </c>
      <c r="E15">
        <f t="shared" si="2"/>
        <v>0</v>
      </c>
      <c r="F15">
        <f t="shared" si="2"/>
        <v>0</v>
      </c>
      <c r="G15">
        <f t="shared" si="2"/>
        <v>0</v>
      </c>
      <c r="H15">
        <f t="shared" si="2"/>
        <v>0</v>
      </c>
      <c r="I15">
        <f t="shared" si="2"/>
        <v>0</v>
      </c>
      <c r="J15">
        <f t="shared" si="2"/>
        <v>0</v>
      </c>
    </row>
    <row r="16" spans="2:10" ht="15" x14ac:dyDescent="0.25">
      <c r="B16" t="s">
        <v>21</v>
      </c>
      <c r="C16" s="35" t="e">
        <f>C15/C14</f>
        <v>#DIV/0!</v>
      </c>
      <c r="D16" s="35" t="e">
        <f t="shared" ref="D16:J16" si="3">D15/D14</f>
        <v>#DIV/0!</v>
      </c>
      <c r="E16" s="35" t="e">
        <f t="shared" si="3"/>
        <v>#DIV/0!</v>
      </c>
      <c r="F16" s="35" t="e">
        <f t="shared" si="3"/>
        <v>#DIV/0!</v>
      </c>
      <c r="G16" s="35" t="e">
        <f t="shared" si="3"/>
        <v>#DIV/0!</v>
      </c>
      <c r="H16" s="35" t="e">
        <f t="shared" si="3"/>
        <v>#DIV/0!</v>
      </c>
      <c r="I16" s="35" t="e">
        <f t="shared" si="3"/>
        <v>#DIV/0!</v>
      </c>
      <c r="J16" s="35" t="e">
        <f t="shared" si="3"/>
        <v>#DIV/0!</v>
      </c>
    </row>
    <row r="17" spans="2:10" ht="15" x14ac:dyDescent="0.25">
      <c r="B17" t="s">
        <v>22</v>
      </c>
      <c r="C17" s="36"/>
      <c r="D17" s="36"/>
      <c r="E17" s="36"/>
      <c r="F17" s="36"/>
      <c r="G17" s="36"/>
      <c r="H17" s="36"/>
      <c r="I17" s="36"/>
      <c r="J17">
        <f>SUM(C17:I17)</f>
        <v>0</v>
      </c>
    </row>
  </sheetData>
  <sheetProtection sheet="1" objects="1" scenarios="1"/>
  <mergeCells count="1">
    <mergeCell ref="D2:H2"/>
  </mergeCells>
  <conditionalFormatting sqref="C8:J8">
    <cfRule type="cellIs" dxfId="12" priority="3" operator="between">
      <formula>-0.05</formula>
      <formula>0.05</formula>
    </cfRule>
  </conditionalFormatting>
  <conditionalFormatting sqref="C20">
    <cfRule type="cellIs" dxfId="11" priority="2" operator="between">
      <formula>-5</formula>
      <formula>5</formula>
    </cfRule>
  </conditionalFormatting>
  <conditionalFormatting sqref="C16:J16">
    <cfRule type="cellIs" dxfId="10" priority="1" operator="between">
      <formula>-0.05</formula>
      <formula>0.05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20"/>
  <sheetViews>
    <sheetView showGridLines="0" workbookViewId="0">
      <selection activeCell="D16" sqref="D16"/>
    </sheetView>
  </sheetViews>
  <sheetFormatPr defaultRowHeight="14.25" x14ac:dyDescent="0.2"/>
  <cols>
    <col min="1" max="1" width="9.140625" style="2"/>
    <col min="2" max="2" width="38.5703125" style="2" customWidth="1"/>
    <col min="3" max="3" width="4.5703125" style="2" customWidth="1"/>
    <col min="4" max="4" width="12.7109375" style="2" customWidth="1"/>
    <col min="5" max="5" width="7.42578125" style="2" customWidth="1"/>
    <col min="6" max="16384" width="9.140625" style="2"/>
  </cols>
  <sheetData>
    <row r="4" spans="2:11" ht="29.25" x14ac:dyDescent="0.35">
      <c r="B4" s="34" t="s">
        <v>36</v>
      </c>
      <c r="C4" s="34"/>
      <c r="D4" s="34"/>
      <c r="E4" s="34"/>
      <c r="F4" s="34"/>
      <c r="G4" s="34"/>
      <c r="H4" s="34"/>
      <c r="I4" s="34"/>
      <c r="J4" s="34"/>
    </row>
    <row r="6" spans="2:11" ht="19.5" x14ac:dyDescent="0.25">
      <c r="B6" s="16" t="s">
        <v>37</v>
      </c>
      <c r="C6" s="16"/>
      <c r="D6" s="16">
        <v>100</v>
      </c>
    </row>
    <row r="7" spans="2:11" x14ac:dyDescent="0.2">
      <c r="B7" s="9" t="s">
        <v>38</v>
      </c>
      <c r="C7" s="9"/>
      <c r="D7" s="10" t="e">
        <f>IF(90-'Editing summary'!C13&gt;0,0,(90-'Editing summary'!C13)/10)</f>
        <v>#DIV/0!</v>
      </c>
      <c r="E7" s="9"/>
      <c r="F7" s="9" t="s">
        <v>87</v>
      </c>
      <c r="G7" s="9"/>
      <c r="H7" s="9"/>
      <c r="I7" s="9"/>
      <c r="J7" s="9"/>
      <c r="K7" s="9"/>
    </row>
    <row r="8" spans="2:11" x14ac:dyDescent="0.2">
      <c r="B8" s="9" t="s">
        <v>39</v>
      </c>
      <c r="C8" s="9"/>
      <c r="D8" s="10" t="e">
        <f>IF(('Editing summary'!G13*0.05)-'Editing summary'!D13&lt;0,((('Editing summary'!G13*0.05)-'Editing summary'!D13)/10),0)</f>
        <v>#DIV/0!</v>
      </c>
      <c r="E8" s="9"/>
      <c r="F8" s="9" t="s">
        <v>88</v>
      </c>
      <c r="G8" s="9"/>
      <c r="H8" s="9"/>
      <c r="I8" s="9"/>
      <c r="J8" s="9"/>
      <c r="K8" s="9"/>
    </row>
    <row r="9" spans="2:11" x14ac:dyDescent="0.2">
      <c r="B9" s="9" t="s">
        <v>40</v>
      </c>
      <c r="C9" s="9"/>
      <c r="D9" s="10" t="e">
        <f>IF(('Editing summary'!G13*0.05)-'Editing summary'!E13&lt;0,(('Editing summary'!G13*0.05)-'Editing summary'!E13)/10,0)</f>
        <v>#DIV/0!</v>
      </c>
      <c r="E9" s="9"/>
      <c r="F9" s="9" t="s">
        <v>88</v>
      </c>
      <c r="G9" s="9"/>
      <c r="H9" s="9"/>
      <c r="I9" s="9"/>
      <c r="J9" s="9"/>
      <c r="K9" s="9"/>
    </row>
    <row r="10" spans="2:11" x14ac:dyDescent="0.2">
      <c r="B10" s="9" t="s">
        <v>47</v>
      </c>
      <c r="C10" s="9"/>
      <c r="D10" s="10" t="e">
        <f>IF('Editing summary'!H13*100&gt;25,(('Editing summary'!H13*100)-25)*-0.1,0)</f>
        <v>#DIV/0!</v>
      </c>
      <c r="E10" s="9"/>
      <c r="F10" s="9" t="s">
        <v>89</v>
      </c>
      <c r="G10" s="9"/>
      <c r="H10" s="9"/>
      <c r="I10" s="9"/>
      <c r="J10" s="9"/>
      <c r="K10" s="9"/>
    </row>
    <row r="11" spans="2:11" x14ac:dyDescent="0.2">
      <c r="B11" s="9" t="s">
        <v>41</v>
      </c>
      <c r="C11" s="9"/>
      <c r="D11" s="10" t="e">
        <f>-('Editing summary'!I13*0.5)</f>
        <v>#DIV/0!</v>
      </c>
      <c r="E11" s="9"/>
      <c r="F11" s="9" t="s">
        <v>90</v>
      </c>
      <c r="G11" s="9"/>
      <c r="H11" s="9"/>
      <c r="I11" s="9"/>
      <c r="J11" s="9"/>
      <c r="K11" s="9"/>
    </row>
    <row r="12" spans="2:11" x14ac:dyDescent="0.2">
      <c r="B12" s="9" t="s">
        <v>42</v>
      </c>
      <c r="C12" s="9"/>
      <c r="D12" s="10" t="e">
        <f>IF((ABS('Statistics summary'!J8)*100)-5&lt;=0,0,((ABS('Statistics summary'!J8)*100)-5)*-1)</f>
        <v>#DIV/0!</v>
      </c>
      <c r="E12" s="9"/>
      <c r="F12" s="9" t="s">
        <v>43</v>
      </c>
      <c r="G12" s="9"/>
      <c r="H12" s="9"/>
      <c r="I12" s="9"/>
      <c r="J12" s="9"/>
      <c r="K12" s="9"/>
    </row>
    <row r="13" spans="2:11" x14ac:dyDescent="0.2">
      <c r="B13" s="9" t="s">
        <v>48</v>
      </c>
      <c r="C13" s="9"/>
      <c r="D13" s="9">
        <f>IF('Statistics summary'!J9&gt;15,-('Statistics summary'!J9-15)/4,0)</f>
        <v>0</v>
      </c>
      <c r="E13" s="9"/>
      <c r="F13" s="9" t="s">
        <v>49</v>
      </c>
      <c r="G13" s="9"/>
      <c r="H13" s="9"/>
      <c r="I13" s="9"/>
      <c r="J13" s="9"/>
      <c r="K13" s="9"/>
    </row>
    <row r="14" spans="2:11" x14ac:dyDescent="0.2"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2:11" x14ac:dyDescent="0.2"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2:11" ht="19.5" x14ac:dyDescent="0.25">
      <c r="B16" s="16" t="s">
        <v>44</v>
      </c>
      <c r="C16" s="9"/>
      <c r="D16" s="17" t="e">
        <f>SUM(D6:D14)</f>
        <v>#DIV/0!</v>
      </c>
      <c r="E16" s="9"/>
      <c r="F16" s="9"/>
      <c r="G16" s="9"/>
      <c r="H16" s="9"/>
      <c r="I16" s="9"/>
      <c r="J16" s="9"/>
      <c r="K16" s="9"/>
    </row>
    <row r="17" spans="2:11" x14ac:dyDescent="0.2"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2:11" x14ac:dyDescent="0.2"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2:11" x14ac:dyDescent="0.2">
      <c r="B19" s="9" t="s">
        <v>45</v>
      </c>
    </row>
    <row r="20" spans="2:11" x14ac:dyDescent="0.2">
      <c r="D20" s="18"/>
    </row>
  </sheetData>
  <sheetProtection sheet="1" objects="1" scenarios="1"/>
  <mergeCells count="1">
    <mergeCell ref="B4:J4"/>
  </mergeCells>
  <conditionalFormatting sqref="D16">
    <cfRule type="cellIs" dxfId="9" priority="1" operator="lessThan">
      <formula>60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0F2E96B62E8F4B9D9E346B943C4AF6" ma:contentTypeVersion="3" ma:contentTypeDescription="Create a new document." ma:contentTypeScope="" ma:versionID="af05de74c13fe4c53d44c53feff1b6c9">
  <xsd:schema xmlns:xsd="http://www.w3.org/2001/XMLSchema" xmlns:xs="http://www.w3.org/2001/XMLSchema" xmlns:p="http://schemas.microsoft.com/office/2006/metadata/properties" xmlns:ns2="738a73bd-2863-446e-bb79-ee952f293ce2" targetNamespace="http://schemas.microsoft.com/office/2006/metadata/properties" ma:root="true" ma:fieldsID="b64aa630079ee57d2afdb22987f68923" ns2:_="">
    <xsd:import namespace="738a73bd-2863-446e-bb79-ee952f293ce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8a73bd-2863-446e-bb79-ee952f293ce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6F3912-3131-4B1C-9287-82A3283E5304}"/>
</file>

<file path=customXml/itemProps2.xml><?xml version="1.0" encoding="utf-8"?>
<ds:datastoreItem xmlns:ds="http://schemas.openxmlformats.org/officeDocument/2006/customXml" ds:itemID="{9883BF61-DB44-411A-8D72-2F0A077DCC44}"/>
</file>

<file path=customXml/itemProps3.xml><?xml version="1.0" encoding="utf-8"?>
<ds:datastoreItem xmlns:ds="http://schemas.openxmlformats.org/officeDocument/2006/customXml" ds:itemID="{01990D5D-D48A-4BB2-965B-EC3D81C581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Editing summary</vt:lpstr>
      <vt:lpstr>Statistics summary</vt:lpstr>
      <vt:lpstr>ESP score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Greg Dafoe</dc:creator>
  <cp:lastModifiedBy>Greg Dafoe</cp:lastModifiedBy>
  <dcterms:created xsi:type="dcterms:W3CDTF">2007-05-04T13:25:15Z</dcterms:created>
  <dcterms:modified xsi:type="dcterms:W3CDTF">2012-03-13T17:00:54Z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0x010100D00F2E96B62E8F4B9D9E346B943C4AF6</vt:lpwstr>
  </property>
</Properties>
</file>